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campos\Desktop\HOJE - 21.03.23\PL 16-23- PROJETOS P OBRAS - 19.16.3900.0136334 2022-14\IZABEL\LINK PROPOSTA\"/>
    </mc:Choice>
  </mc:AlternateContent>
  <bookViews>
    <workbookView xWindow="0" yWindow="0" windowWidth="28800" windowHeight="12300"/>
  </bookViews>
  <sheets>
    <sheet name="Modelo Planilha LT2" sheetId="4" r:id="rId1"/>
  </sheets>
  <definedNames>
    <definedName name="_xlnm._FilterDatabase" localSheetId="0" hidden="1">'Modelo Planilha LT2'!$A$7:$H$50</definedName>
    <definedName name="_xlnm.Print_Area" localSheetId="0">'Modelo Planilha LT2'!$A$1:$G$59</definedName>
    <definedName name="Excel_BuiltIn_Print_Area_2_1">"$#REF!.$A$3:$J$58"</definedName>
    <definedName name="Excel_BuiltIn_Print_Area_3_1" localSheetId="0">#REF!</definedName>
    <definedName name="Excel_BuiltIn_Print_Area_3_1">#REF!</definedName>
    <definedName name="Excel_BuiltIn_Print_Titles_1_1" localSheetId="0">#REF!</definedName>
    <definedName name="Excel_BuiltIn_Print_Titles_1_1">#REF!</definedName>
    <definedName name="Excel_BuiltIn_Print_Titles_2">"$#REF!.$A$3:$AMJ$6"</definedName>
    <definedName name="_xlnm.Print_Titles" localSheetId="0">'Modelo Planilha LT2'!$5:$7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4" l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8" i="4"/>
  <c r="G46" i="4" l="1"/>
  <c r="G47" i="4" l="1"/>
  <c r="G48" i="4" s="1"/>
  <c r="G49" i="4" s="1"/>
  <c r="G50" i="4" l="1"/>
</calcChain>
</file>

<file path=xl/sharedStrings.xml><?xml version="1.0" encoding="utf-8"?>
<sst xmlns="http://schemas.openxmlformats.org/spreadsheetml/2006/main" count="156" uniqueCount="118">
  <si>
    <t>OBJETO:</t>
  </si>
  <si>
    <t>ITEM</t>
  </si>
  <si>
    <t>CÓDIGO SETOP/ SUDECAP</t>
  </si>
  <si>
    <t>DESCRIÇÃO</t>
  </si>
  <si>
    <t>UNIDADE</t>
  </si>
  <si>
    <t>QUANTITATIVO POR ITEM</t>
  </si>
  <si>
    <t>PREÇO UNITÁRIO POR ITEM</t>
  </si>
  <si>
    <t>SUBTOTAL POR ITEM</t>
  </si>
  <si>
    <t>Compatibilização de projetos com área de até 10.000m2</t>
  </si>
  <si>
    <t>m2</t>
  </si>
  <si>
    <t>62.20.01</t>
  </si>
  <si>
    <t>Levantamento e desenho de cadastro</t>
  </si>
  <si>
    <t>Projeto executivo de arquitetura</t>
  </si>
  <si>
    <t>A1</t>
  </si>
  <si>
    <t>Modelagem BIM de projeto arquitetônico fornecido pela Contratante</t>
  </si>
  <si>
    <t>Projeto executivo de instalações elétricas (baixa e média tensão)</t>
  </si>
  <si>
    <t>Projeto executivo de entrada de energia</t>
  </si>
  <si>
    <t>Projeto executivo de telecomunicações</t>
  </si>
  <si>
    <t>Projeto executivo de SPDA</t>
  </si>
  <si>
    <t>Projeto executivo de infraestrutura para sistema de segurança eletrônica</t>
  </si>
  <si>
    <t>Projeto executivo de infraestrutura para sistema detecção e alarme de incêndio</t>
  </si>
  <si>
    <t xml:space="preserve">Projeto executivo de instalações hidrossanitárias  </t>
  </si>
  <si>
    <t>Projeto executivo de sistema de  prevenção e combate a incêndio e pânico</t>
  </si>
  <si>
    <t>Projeto executivo de climatização (ar-condicionado, ventilação e exaustão)</t>
  </si>
  <si>
    <t>Projeto executivo de impermeabilização</t>
  </si>
  <si>
    <t>Projeto executivo de terraplenagem</t>
  </si>
  <si>
    <t>16.1</t>
  </si>
  <si>
    <t>Projeto executivo de terraplenagem - planta</t>
  </si>
  <si>
    <t>16.2</t>
  </si>
  <si>
    <t>Projeto executivo de terraplenagem - seções</t>
  </si>
  <si>
    <t>Consultoria de engenheiro especialista</t>
  </si>
  <si>
    <t>hh</t>
  </si>
  <si>
    <t>18.1</t>
  </si>
  <si>
    <t>Planilha orçamentária para projetos com área até 1000m2</t>
  </si>
  <si>
    <t>18.2</t>
  </si>
  <si>
    <t>Planilha orçamentária para projetos com área de 1001m2 a 2000m2</t>
  </si>
  <si>
    <t>18.3</t>
  </si>
  <si>
    <t>Planilha orçamentária para projetos com área de 2001m2 a 4000m2</t>
  </si>
  <si>
    <t>18.4</t>
  </si>
  <si>
    <t>Aprovações de projeto nos órgãos competentes</t>
  </si>
  <si>
    <t>un.</t>
  </si>
  <si>
    <t>Vistoria Técnica</t>
  </si>
  <si>
    <t>Deslocamento intermunicipal (preço unitário do Km rodado, ida e volta)</t>
  </si>
  <si>
    <t>km</t>
  </si>
  <si>
    <t>Hora técnica em deslocamento - Técnico de nível superior</t>
  </si>
  <si>
    <t>Visitas técnicas em obra</t>
  </si>
  <si>
    <t>21.1</t>
  </si>
  <si>
    <t>21.2</t>
  </si>
  <si>
    <t>21.3</t>
  </si>
  <si>
    <t>Técnico de nível superior</t>
  </si>
  <si>
    <t>Plotagens da Emissão Final</t>
  </si>
  <si>
    <t>22.1</t>
  </si>
  <si>
    <t>Plotagem preto e branca sulfite</t>
  </si>
  <si>
    <t>22.2</t>
  </si>
  <si>
    <t>Plotagem colorida sulfite</t>
  </si>
  <si>
    <t>SUBTOTAL</t>
  </si>
  <si>
    <t xml:space="preserve">Coordenação de projetos </t>
  </si>
  <si>
    <t>%</t>
  </si>
  <si>
    <t xml:space="preserve">VALOR TOTAL </t>
  </si>
  <si>
    <t xml:space="preserve">BDI </t>
  </si>
  <si>
    <t>VALOR TOTAL COM BDI</t>
  </si>
  <si>
    <t>OBSERVAÇÕES:</t>
  </si>
  <si>
    <t>1-</t>
  </si>
  <si>
    <t>O percentual referente à Coordenação de Projetos incidirá sobre todos os itens da planilha, exceto o próprio item de coordenação, limitado ao máximo de 6%;</t>
  </si>
  <si>
    <t>2-</t>
  </si>
  <si>
    <t>A compatibilização de projetos deverá considerar, além das disciplinas contratadas para a cidade, o projeto arquitetônico e os projetos elaborados e fornecidos pela DPRO (quando for o caso);</t>
  </si>
  <si>
    <t>3-</t>
  </si>
  <si>
    <t>4-</t>
  </si>
  <si>
    <t>A Composição de Preços do SETOP, referente aos formatos dos projetos, contempla também plotagens, impressões, encadernações e digitalização de toda a documentação do projeto executivo, com exceção da plotagem da emissão final;</t>
  </si>
  <si>
    <t>5-</t>
  </si>
  <si>
    <t>6-</t>
  </si>
  <si>
    <t>7-</t>
  </si>
  <si>
    <t>8-</t>
  </si>
  <si>
    <t>Parâmetros para quantificar ajuda de custo com transporte, diárias e horas técnicas em deslocamentos, conforme especificado no Apenso 2.</t>
  </si>
  <si>
    <t>CPU-001</t>
  </si>
  <si>
    <t>CPU-002</t>
  </si>
  <si>
    <t>22.3</t>
  </si>
  <si>
    <t>22.4</t>
  </si>
  <si>
    <t>23.1</t>
  </si>
  <si>
    <t>23.2</t>
  </si>
  <si>
    <t>CO-27390</t>
  </si>
  <si>
    <t>CO-27391</t>
  </si>
  <si>
    <t>CO-27392</t>
  </si>
  <si>
    <t>CO-27487</t>
  </si>
  <si>
    <t>CO-27494</t>
  </si>
  <si>
    <t>CO-27429</t>
  </si>
  <si>
    <t>CO-27422</t>
  </si>
  <si>
    <t>CO-27432</t>
  </si>
  <si>
    <t>CO-27427</t>
  </si>
  <si>
    <t>CO-27475</t>
  </si>
  <si>
    <t>CO-27433</t>
  </si>
  <si>
    <t>CO-27431</t>
  </si>
  <si>
    <t>CO-27430</t>
  </si>
  <si>
    <t>CO-27468</t>
  </si>
  <si>
    <t>CO-27434</t>
  </si>
  <si>
    <t>CO-27424</t>
  </si>
  <si>
    <t>CO-27425</t>
  </si>
  <si>
    <t>CO-27337</t>
  </si>
  <si>
    <t>CPU-003</t>
  </si>
  <si>
    <t>CO-27499</t>
  </si>
  <si>
    <t>CO-27497</t>
  </si>
  <si>
    <t>MATCO-27504</t>
  </si>
  <si>
    <t>MATCO-27505</t>
  </si>
  <si>
    <t>Diária com pernoite, inclusive alimentação</t>
  </si>
  <si>
    <t>CO-24324</t>
  </si>
  <si>
    <t>Planilha orçamentária para projetos com área de 4001m2 a 6000m2</t>
  </si>
  <si>
    <t>CO-27394</t>
  </si>
  <si>
    <t>No serviço de consultoria foram considerado 4 horas do profissional para análise do formato A1. Para outros tamanhos de formato, deverão ser consultados os critérios para pagamento de prancha do SETOP;</t>
  </si>
  <si>
    <t>Conforme critérios para pagamento de prancha do SETOP, o valor do formato A0 será 70% a mais que o formato A1 e o valor do formato A1 alongado será 30% a mais que o formato A1. Para outros formatos consultar tabela SETOP;</t>
  </si>
  <si>
    <t>Orçamento</t>
  </si>
  <si>
    <t>Cronograma físico-financeiro</t>
  </si>
  <si>
    <t>Projeto executivo de estrutura de concreto e fundação</t>
  </si>
  <si>
    <t xml:space="preserve">Contratação de empresa especializada para a elaboração de projetos executivos e orçamentos para as obras de construções, ampliações e reformas das edificações destinadas ao uso do Ministério Público do Estado de Minas Gerais. </t>
  </si>
  <si>
    <r>
      <t xml:space="preserve">Para o quantitativo das planilhas orçamentárias, </t>
    </r>
    <r>
      <rPr>
        <u/>
        <sz val="11"/>
        <color theme="1"/>
        <rFont val="Calibri"/>
        <family val="2"/>
      </rPr>
      <t>nos projetos de sede específica e sede padrão</t>
    </r>
    <r>
      <rPr>
        <sz val="11"/>
        <color theme="1"/>
        <rFont val="Calibri"/>
        <family val="2"/>
      </rPr>
      <t>, considerou-se: até 5 disciplinas - 1 vez a área do projeto; de 6 a 10 discipinas - 2 vezes a área de projeto; acima de 11 disciplinas - 3 vezes a área de projeto;</t>
    </r>
  </si>
  <si>
    <r>
      <t xml:space="preserve">Para o quantitativo das planilhas orçamentárias, </t>
    </r>
    <r>
      <rPr>
        <u/>
        <sz val="11"/>
        <color theme="1"/>
        <rFont val="Calibri"/>
        <family val="2"/>
      </rPr>
      <t>nas implantações de projeto padrão</t>
    </r>
    <r>
      <rPr>
        <sz val="11"/>
        <color theme="1"/>
        <rFont val="Calibri"/>
        <family val="2"/>
      </rPr>
      <t>, considerou-se: até 5 disciplinas - 0,5 vez a área do projeto; de 6 a 10 discipinas - 1 vez a área de projeto; acima de 11 disciplinas - 1,5 vez a área de projeto;</t>
    </r>
  </si>
  <si>
    <t>EMPRESA:</t>
  </si>
  <si>
    <t>MODELO DE PLANILHA - LOTE 2</t>
  </si>
  <si>
    <t>APENSO 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</si>
</sst>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d/m/yy"/>
  </numFmts>
  <fonts count="15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u/>
      <sz val="11"/>
      <color theme="1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/>
    <xf numFmtId="0" fontId="8" fillId="0" borderId="0" xfId="0" applyFont="1"/>
    <xf numFmtId="16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2" xfId="0" applyFont="1" applyBorder="1" applyAlignment="1">
      <alignment wrapText="1"/>
    </xf>
    <xf numFmtId="0" fontId="9" fillId="0" borderId="4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center" vertical="center"/>
    </xf>
    <xf numFmtId="4" fontId="11" fillId="2" borderId="12" xfId="0" applyNumberFormat="1" applyFont="1" applyFill="1" applyBorder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justify" vertical="center" wrapText="1"/>
    </xf>
    <xf numFmtId="0" fontId="8" fillId="4" borderId="18" xfId="0" applyFont="1" applyFill="1" applyBorder="1" applyAlignment="1">
      <alignment horizontal="center" vertical="center" wrapText="1"/>
    </xf>
    <xf numFmtId="164" fontId="8" fillId="0" borderId="21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left" vertical="center" wrapText="1"/>
    </xf>
    <xf numFmtId="4" fontId="8" fillId="0" borderId="21" xfId="0" applyNumberFormat="1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vertical="center" wrapText="1"/>
    </xf>
    <xf numFmtId="0" fontId="11" fillId="5" borderId="11" xfId="0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center" vertical="center" wrapText="1"/>
    </xf>
    <xf numFmtId="4" fontId="11" fillId="5" borderId="11" xfId="0" applyNumberFormat="1" applyFont="1" applyFill="1" applyBorder="1" applyAlignment="1">
      <alignment horizontal="center" vertical="center"/>
    </xf>
    <xf numFmtId="4" fontId="11" fillId="5" borderId="12" xfId="0" applyNumberFormat="1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4" fontId="11" fillId="0" borderId="26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9" fillId="0" borderId="27" xfId="0" applyFont="1" applyBorder="1" applyAlignment="1">
      <alignment wrapText="1"/>
    </xf>
    <xf numFmtId="0" fontId="9" fillId="0" borderId="27" xfId="0" applyFont="1" applyBorder="1" applyAlignment="1">
      <alignment horizontal="right" vertical="center" wrapText="1"/>
    </xf>
    <xf numFmtId="4" fontId="14" fillId="0" borderId="29" xfId="0" applyNumberFormat="1" applyFont="1" applyBorder="1" applyAlignment="1">
      <alignment horizontal="center" vertical="center"/>
    </xf>
    <xf numFmtId="4" fontId="14" fillId="0" borderId="30" xfId="0" applyNumberFormat="1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" fontId="8" fillId="0" borderId="22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center" vertical="center" wrapText="1"/>
    </xf>
    <xf numFmtId="44" fontId="8" fillId="0" borderId="8" xfId="2" applyFont="1" applyFill="1" applyBorder="1" applyAlignment="1">
      <alignment horizontal="center" vertical="center"/>
    </xf>
    <xf numFmtId="44" fontId="8" fillId="0" borderId="6" xfId="2" applyFont="1" applyFill="1" applyBorder="1" applyAlignment="1">
      <alignment horizontal="center" vertical="center"/>
    </xf>
    <xf numFmtId="44" fontId="8" fillId="0" borderId="9" xfId="2" applyFont="1" applyFill="1" applyBorder="1" applyAlignment="1">
      <alignment horizontal="center" vertical="center"/>
    </xf>
    <xf numFmtId="44" fontId="11" fillId="5" borderId="13" xfId="2" applyFont="1" applyFill="1" applyBorder="1" applyAlignment="1">
      <alignment horizontal="center" vertical="center"/>
    </xf>
    <xf numFmtId="44" fontId="8" fillId="0" borderId="17" xfId="2" applyFont="1" applyFill="1" applyBorder="1" applyAlignment="1">
      <alignment horizontal="center" vertical="center" wrapText="1"/>
    </xf>
    <xf numFmtId="44" fontId="11" fillId="0" borderId="19" xfId="2" applyFont="1" applyFill="1" applyBorder="1" applyAlignment="1">
      <alignment horizontal="center" vertical="center" wrapText="1"/>
    </xf>
    <xf numFmtId="44" fontId="11" fillId="2" borderId="13" xfId="2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4" fontId="9" fillId="3" borderId="22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3" borderId="27" xfId="0" applyNumberFormat="1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4" fontId="9" fillId="3" borderId="16" xfId="0" applyNumberFormat="1" applyFont="1" applyFill="1" applyBorder="1" applyAlignment="1">
      <alignment horizontal="center" vertical="center" wrapText="1"/>
    </xf>
    <xf numFmtId="17" fontId="9" fillId="0" borderId="15" xfId="0" quotePrefix="1" applyNumberFormat="1" applyFont="1" applyFill="1" applyBorder="1" applyAlignment="1">
      <alignment horizontal="left" vertical="center" wrapText="1"/>
    </xf>
    <xf numFmtId="17" fontId="9" fillId="0" borderId="20" xfId="0" quotePrefix="1" applyNumberFormat="1" applyFont="1" applyFill="1" applyBorder="1" applyAlignment="1">
      <alignment horizontal="left" vertical="center" wrapText="1"/>
    </xf>
    <xf numFmtId="17" fontId="9" fillId="0" borderId="28" xfId="0" quotePrefix="1" applyNumberFormat="1" applyFont="1" applyFill="1" applyBorder="1" applyAlignment="1">
      <alignment horizontal="left" vertical="center" wrapText="1"/>
    </xf>
  </cellXfs>
  <cellStyles count="3">
    <cellStyle name="Moeda" xfId="2" builtinId="4"/>
    <cellStyle name="Moeda 2" xfId="1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zoomScale="80" zoomScaleNormal="80" zoomScaleSheetLayoutView="100" workbookViewId="0">
      <pane ySplit="7" topLeftCell="A38" activePane="bottomLeft" state="frozen"/>
      <selection activeCell="F16" sqref="F16"/>
      <selection pane="bottomLeft" activeCell="H50" sqref="H50"/>
    </sheetView>
  </sheetViews>
  <sheetFormatPr defaultRowHeight="15" x14ac:dyDescent="0.25"/>
  <cols>
    <col min="1" max="1" width="7.85546875" style="2" customWidth="1"/>
    <col min="2" max="2" width="16.42578125" style="2" customWidth="1"/>
    <col min="3" max="3" width="41.5703125" style="2" customWidth="1"/>
    <col min="4" max="4" width="9.42578125" style="2" customWidth="1"/>
    <col min="5" max="6" width="15.28515625" style="2" customWidth="1"/>
    <col min="7" max="7" width="20.28515625" style="2" bestFit="1" customWidth="1"/>
    <col min="8" max="8" width="11.42578125" style="46" customWidth="1"/>
  </cols>
  <sheetData>
    <row r="1" spans="1:8" ht="30.75" customHeight="1" x14ac:dyDescent="0.25">
      <c r="A1" s="75"/>
      <c r="B1" s="75"/>
      <c r="C1" s="76" t="s">
        <v>117</v>
      </c>
      <c r="D1" s="76"/>
      <c r="E1" s="76"/>
      <c r="F1" s="76"/>
      <c r="G1" s="76"/>
      <c r="H1" s="47"/>
    </row>
    <row r="2" spans="1:8" ht="30.75" customHeight="1" x14ac:dyDescent="0.25">
      <c r="A2" s="75"/>
      <c r="B2" s="75"/>
      <c r="C2" s="76" t="s">
        <v>116</v>
      </c>
      <c r="D2" s="76"/>
      <c r="E2" s="76"/>
      <c r="F2" s="76"/>
      <c r="G2" s="76"/>
      <c r="H2" s="47"/>
    </row>
    <row r="3" spans="1:8" ht="45.75" customHeight="1" x14ac:dyDescent="0.25">
      <c r="A3" s="5"/>
      <c r="B3" s="6" t="s">
        <v>0</v>
      </c>
      <c r="C3" s="77" t="s">
        <v>112</v>
      </c>
      <c r="D3" s="78"/>
      <c r="E3" s="78"/>
      <c r="F3" s="78"/>
      <c r="G3" s="79"/>
      <c r="H3" s="48"/>
    </row>
    <row r="4" spans="1:8" ht="30.75" customHeight="1" thickBot="1" x14ac:dyDescent="0.3">
      <c r="A4" s="56"/>
      <c r="B4" s="57" t="s">
        <v>115</v>
      </c>
      <c r="C4" s="92"/>
      <c r="D4" s="93"/>
      <c r="E4" s="93"/>
      <c r="F4" s="93"/>
      <c r="G4" s="94"/>
      <c r="H4" s="48"/>
    </row>
    <row r="5" spans="1:8" s="1" customFormat="1" ht="26.25" customHeight="1" x14ac:dyDescent="0.2">
      <c r="A5" s="80" t="s">
        <v>1</v>
      </c>
      <c r="B5" s="83" t="s">
        <v>2</v>
      </c>
      <c r="C5" s="83" t="s">
        <v>3</v>
      </c>
      <c r="D5" s="83" t="s">
        <v>4</v>
      </c>
      <c r="E5" s="86" t="s">
        <v>5</v>
      </c>
      <c r="F5" s="86" t="s">
        <v>6</v>
      </c>
      <c r="G5" s="89" t="s">
        <v>7</v>
      </c>
      <c r="H5" s="49"/>
    </row>
    <row r="6" spans="1:8" s="1" customFormat="1" ht="15" customHeight="1" x14ac:dyDescent="0.2">
      <c r="A6" s="81"/>
      <c r="B6" s="84"/>
      <c r="C6" s="84"/>
      <c r="D6" s="84"/>
      <c r="E6" s="87"/>
      <c r="F6" s="87"/>
      <c r="G6" s="90"/>
      <c r="H6" s="49"/>
    </row>
    <row r="7" spans="1:8" s="1" customFormat="1" ht="29.25" customHeight="1" thickBot="1" x14ac:dyDescent="0.25">
      <c r="A7" s="82"/>
      <c r="B7" s="85"/>
      <c r="C7" s="85"/>
      <c r="D7" s="85"/>
      <c r="E7" s="88"/>
      <c r="F7" s="88"/>
      <c r="G7" s="91"/>
      <c r="H7" s="49"/>
    </row>
    <row r="8" spans="1:8" s="1" customFormat="1" ht="30" customHeight="1" x14ac:dyDescent="0.2">
      <c r="A8" s="7">
        <v>1</v>
      </c>
      <c r="B8" s="35" t="s">
        <v>83</v>
      </c>
      <c r="C8" s="36" t="s">
        <v>8</v>
      </c>
      <c r="D8" s="37" t="s">
        <v>9</v>
      </c>
      <c r="E8" s="58">
        <v>14590</v>
      </c>
      <c r="F8" s="63">
        <v>6</v>
      </c>
      <c r="G8" s="66">
        <f>F8*E8</f>
        <v>87540</v>
      </c>
      <c r="H8" s="50"/>
    </row>
    <row r="9" spans="1:8" s="1" customFormat="1" ht="30" customHeight="1" x14ac:dyDescent="0.2">
      <c r="A9" s="8">
        <v>2</v>
      </c>
      <c r="B9" s="13" t="s">
        <v>10</v>
      </c>
      <c r="C9" s="16" t="s">
        <v>11</v>
      </c>
      <c r="D9" s="17" t="s">
        <v>9</v>
      </c>
      <c r="E9" s="59">
        <v>3690</v>
      </c>
      <c r="F9" s="64">
        <v>5</v>
      </c>
      <c r="G9" s="67">
        <f t="shared" ref="G9:G45" si="0">F9*E9</f>
        <v>18450</v>
      </c>
      <c r="H9" s="51"/>
    </row>
    <row r="10" spans="1:8" s="1" customFormat="1" ht="30" customHeight="1" x14ac:dyDescent="0.2">
      <c r="A10" s="8">
        <v>3</v>
      </c>
      <c r="B10" s="13" t="s">
        <v>86</v>
      </c>
      <c r="C10" s="16" t="s">
        <v>12</v>
      </c>
      <c r="D10" s="17" t="s">
        <v>13</v>
      </c>
      <c r="E10" s="60">
        <v>14</v>
      </c>
      <c r="F10" s="65">
        <v>6</v>
      </c>
      <c r="G10" s="67">
        <f t="shared" si="0"/>
        <v>84</v>
      </c>
      <c r="H10" s="51"/>
    </row>
    <row r="11" spans="1:8" s="1" customFormat="1" ht="30" customHeight="1" x14ac:dyDescent="0.2">
      <c r="A11" s="8">
        <v>4</v>
      </c>
      <c r="B11" s="17" t="s">
        <v>74</v>
      </c>
      <c r="C11" s="16" t="s">
        <v>14</v>
      </c>
      <c r="D11" s="17" t="s">
        <v>9</v>
      </c>
      <c r="E11" s="59">
        <v>9790</v>
      </c>
      <c r="F11" s="64">
        <v>5</v>
      </c>
      <c r="G11" s="67">
        <f t="shared" si="0"/>
        <v>48950</v>
      </c>
      <c r="H11" s="50"/>
    </row>
    <row r="12" spans="1:8" s="1" customFormat="1" ht="30" customHeight="1" x14ac:dyDescent="0.2">
      <c r="A12" s="8">
        <v>5</v>
      </c>
      <c r="B12" s="18" t="s">
        <v>88</v>
      </c>
      <c r="C12" s="14" t="s">
        <v>111</v>
      </c>
      <c r="D12" s="15" t="s">
        <v>13</v>
      </c>
      <c r="E12" s="60">
        <v>193</v>
      </c>
      <c r="F12" s="65">
        <v>6</v>
      </c>
      <c r="G12" s="67">
        <f t="shared" si="0"/>
        <v>1158</v>
      </c>
      <c r="H12" s="50"/>
    </row>
    <row r="13" spans="1:8" s="1" customFormat="1" ht="30" customHeight="1" x14ac:dyDescent="0.2">
      <c r="A13" s="8">
        <v>6</v>
      </c>
      <c r="B13" s="18" t="s">
        <v>91</v>
      </c>
      <c r="C13" s="14" t="s">
        <v>15</v>
      </c>
      <c r="D13" s="15" t="s">
        <v>13</v>
      </c>
      <c r="E13" s="60">
        <v>130</v>
      </c>
      <c r="F13" s="65">
        <v>6</v>
      </c>
      <c r="G13" s="67">
        <f t="shared" si="0"/>
        <v>780</v>
      </c>
      <c r="H13" s="50"/>
    </row>
    <row r="14" spans="1:8" s="1" customFormat="1" ht="30" customHeight="1" x14ac:dyDescent="0.2">
      <c r="A14" s="8">
        <v>7</v>
      </c>
      <c r="B14" s="18" t="s">
        <v>91</v>
      </c>
      <c r="C14" s="14" t="s">
        <v>16</v>
      </c>
      <c r="D14" s="15" t="s">
        <v>13</v>
      </c>
      <c r="E14" s="60">
        <v>16</v>
      </c>
      <c r="F14" s="65">
        <v>6</v>
      </c>
      <c r="G14" s="67">
        <f t="shared" si="0"/>
        <v>96</v>
      </c>
      <c r="H14" s="50"/>
    </row>
    <row r="15" spans="1:8" s="1" customFormat="1" ht="30" customHeight="1" x14ac:dyDescent="0.2">
      <c r="A15" s="8">
        <v>8</v>
      </c>
      <c r="B15" s="18" t="s">
        <v>87</v>
      </c>
      <c r="C15" s="14" t="s">
        <v>17</v>
      </c>
      <c r="D15" s="15" t="s">
        <v>13</v>
      </c>
      <c r="E15" s="60">
        <v>32</v>
      </c>
      <c r="F15" s="65">
        <v>6</v>
      </c>
      <c r="G15" s="67">
        <f t="shared" si="0"/>
        <v>192</v>
      </c>
      <c r="H15" s="50"/>
    </row>
    <row r="16" spans="1:8" s="1" customFormat="1" ht="30" customHeight="1" x14ac:dyDescent="0.2">
      <c r="A16" s="8">
        <v>9</v>
      </c>
      <c r="B16" s="18" t="s">
        <v>94</v>
      </c>
      <c r="C16" s="14" t="s">
        <v>18</v>
      </c>
      <c r="D16" s="15" t="s">
        <v>13</v>
      </c>
      <c r="E16" s="60">
        <v>40</v>
      </c>
      <c r="F16" s="65">
        <v>6</v>
      </c>
      <c r="G16" s="67">
        <f t="shared" si="0"/>
        <v>240</v>
      </c>
      <c r="H16" s="50"/>
    </row>
    <row r="17" spans="1:8" s="1" customFormat="1" ht="30" customHeight="1" x14ac:dyDescent="0.2">
      <c r="A17" s="8">
        <v>10</v>
      </c>
      <c r="B17" s="18" t="s">
        <v>90</v>
      </c>
      <c r="C17" s="14" t="s">
        <v>19</v>
      </c>
      <c r="D17" s="15" t="s">
        <v>13</v>
      </c>
      <c r="E17" s="60">
        <v>27</v>
      </c>
      <c r="F17" s="65">
        <v>6</v>
      </c>
      <c r="G17" s="67">
        <f t="shared" si="0"/>
        <v>162</v>
      </c>
      <c r="H17" s="50"/>
    </row>
    <row r="18" spans="1:8" s="1" customFormat="1" ht="30" customHeight="1" x14ac:dyDescent="0.2">
      <c r="A18" s="8">
        <v>11</v>
      </c>
      <c r="B18" s="18" t="s">
        <v>90</v>
      </c>
      <c r="C18" s="14" t="s">
        <v>20</v>
      </c>
      <c r="D18" s="15" t="s">
        <v>13</v>
      </c>
      <c r="E18" s="60">
        <v>24</v>
      </c>
      <c r="F18" s="65">
        <v>6</v>
      </c>
      <c r="G18" s="67">
        <f t="shared" si="0"/>
        <v>144</v>
      </c>
      <c r="H18" s="50"/>
    </row>
    <row r="19" spans="1:8" s="1" customFormat="1" ht="30" customHeight="1" x14ac:dyDescent="0.2">
      <c r="A19" s="8">
        <v>12</v>
      </c>
      <c r="B19" s="18" t="s">
        <v>92</v>
      </c>
      <c r="C19" s="14" t="s">
        <v>21</v>
      </c>
      <c r="D19" s="15" t="s">
        <v>13</v>
      </c>
      <c r="E19" s="60">
        <v>68</v>
      </c>
      <c r="F19" s="65">
        <v>6</v>
      </c>
      <c r="G19" s="67">
        <f t="shared" si="0"/>
        <v>408</v>
      </c>
      <c r="H19" s="50"/>
    </row>
    <row r="20" spans="1:8" s="1" customFormat="1" ht="30" customHeight="1" x14ac:dyDescent="0.2">
      <c r="A20" s="8">
        <v>13</v>
      </c>
      <c r="B20" s="18" t="s">
        <v>93</v>
      </c>
      <c r="C20" s="14" t="s">
        <v>22</v>
      </c>
      <c r="D20" s="15" t="s">
        <v>13</v>
      </c>
      <c r="E20" s="60">
        <v>48</v>
      </c>
      <c r="F20" s="65">
        <v>6</v>
      </c>
      <c r="G20" s="67">
        <f t="shared" si="0"/>
        <v>288</v>
      </c>
      <c r="H20" s="50"/>
    </row>
    <row r="21" spans="1:8" s="1" customFormat="1" ht="30" customHeight="1" x14ac:dyDescent="0.2">
      <c r="A21" s="8">
        <v>14</v>
      </c>
      <c r="B21" s="18" t="s">
        <v>85</v>
      </c>
      <c r="C21" s="14" t="s">
        <v>23</v>
      </c>
      <c r="D21" s="15" t="s">
        <v>13</v>
      </c>
      <c r="E21" s="60">
        <v>36</v>
      </c>
      <c r="F21" s="65">
        <v>6</v>
      </c>
      <c r="G21" s="67">
        <f t="shared" si="0"/>
        <v>216</v>
      </c>
      <c r="H21" s="50"/>
    </row>
    <row r="22" spans="1:8" s="1" customFormat="1" ht="30" customHeight="1" x14ac:dyDescent="0.2">
      <c r="A22" s="8">
        <v>15</v>
      </c>
      <c r="B22" s="18" t="s">
        <v>89</v>
      </c>
      <c r="C22" s="14" t="s">
        <v>24</v>
      </c>
      <c r="D22" s="15" t="s">
        <v>13</v>
      </c>
      <c r="E22" s="60">
        <v>23</v>
      </c>
      <c r="F22" s="65">
        <v>6</v>
      </c>
      <c r="G22" s="67">
        <f t="shared" si="0"/>
        <v>138</v>
      </c>
      <c r="H22" s="50"/>
    </row>
    <row r="23" spans="1:8" s="1" customFormat="1" ht="30" customHeight="1" x14ac:dyDescent="0.2">
      <c r="A23" s="8">
        <v>16</v>
      </c>
      <c r="B23" s="18"/>
      <c r="C23" s="14" t="s">
        <v>25</v>
      </c>
      <c r="D23" s="15"/>
      <c r="E23" s="61"/>
      <c r="F23" s="64"/>
      <c r="G23" s="67">
        <f t="shared" si="0"/>
        <v>0</v>
      </c>
      <c r="H23" s="50"/>
    </row>
    <row r="24" spans="1:8" s="1" customFormat="1" ht="30" customHeight="1" x14ac:dyDescent="0.2">
      <c r="A24" s="8" t="s">
        <v>26</v>
      </c>
      <c r="B24" s="18" t="s">
        <v>95</v>
      </c>
      <c r="C24" s="19" t="s">
        <v>27</v>
      </c>
      <c r="D24" s="15" t="s">
        <v>13</v>
      </c>
      <c r="E24" s="60">
        <v>4</v>
      </c>
      <c r="F24" s="65">
        <v>6</v>
      </c>
      <c r="G24" s="67">
        <f t="shared" si="0"/>
        <v>24</v>
      </c>
      <c r="H24" s="50"/>
    </row>
    <row r="25" spans="1:8" s="1" customFormat="1" ht="30" customHeight="1" x14ac:dyDescent="0.2">
      <c r="A25" s="8" t="s">
        <v>28</v>
      </c>
      <c r="B25" s="18" t="s">
        <v>96</v>
      </c>
      <c r="C25" s="19" t="s">
        <v>29</v>
      </c>
      <c r="D25" s="15" t="s">
        <v>13</v>
      </c>
      <c r="E25" s="60">
        <v>9</v>
      </c>
      <c r="F25" s="65">
        <v>6</v>
      </c>
      <c r="G25" s="67">
        <f t="shared" si="0"/>
        <v>54</v>
      </c>
      <c r="H25" s="50"/>
    </row>
    <row r="26" spans="1:8" s="1" customFormat="1" ht="30" customHeight="1" x14ac:dyDescent="0.2">
      <c r="A26" s="8">
        <v>17</v>
      </c>
      <c r="B26" s="18" t="s">
        <v>97</v>
      </c>
      <c r="C26" s="14" t="s">
        <v>30</v>
      </c>
      <c r="D26" s="15" t="s">
        <v>31</v>
      </c>
      <c r="E26" s="60">
        <v>120</v>
      </c>
      <c r="F26" s="64">
        <v>200</v>
      </c>
      <c r="G26" s="67">
        <f t="shared" si="0"/>
        <v>24000</v>
      </c>
      <c r="H26" s="50"/>
    </row>
    <row r="27" spans="1:8" s="1" customFormat="1" ht="30" customHeight="1" x14ac:dyDescent="0.2">
      <c r="A27" s="8">
        <v>18</v>
      </c>
      <c r="B27" s="18"/>
      <c r="C27" s="14" t="s">
        <v>109</v>
      </c>
      <c r="D27" s="13"/>
      <c r="E27" s="61"/>
      <c r="F27" s="64"/>
      <c r="G27" s="67">
        <f t="shared" si="0"/>
        <v>0</v>
      </c>
      <c r="H27" s="50"/>
    </row>
    <row r="28" spans="1:8" s="1" customFormat="1" ht="30" customHeight="1" x14ac:dyDescent="0.2">
      <c r="A28" s="8" t="s">
        <v>32</v>
      </c>
      <c r="B28" s="18" t="s">
        <v>80</v>
      </c>
      <c r="C28" s="14" t="s">
        <v>33</v>
      </c>
      <c r="D28" s="13" t="s">
        <v>9</v>
      </c>
      <c r="E28" s="62">
        <v>1000</v>
      </c>
      <c r="F28" s="64">
        <v>11</v>
      </c>
      <c r="G28" s="67">
        <f t="shared" si="0"/>
        <v>11000</v>
      </c>
      <c r="H28" s="50"/>
    </row>
    <row r="29" spans="1:8" s="1" customFormat="1" ht="30" customHeight="1" x14ac:dyDescent="0.2">
      <c r="A29" s="8" t="s">
        <v>34</v>
      </c>
      <c r="B29" s="18" t="s">
        <v>81</v>
      </c>
      <c r="C29" s="14" t="s">
        <v>35</v>
      </c>
      <c r="D29" s="13" t="s">
        <v>9</v>
      </c>
      <c r="E29" s="59">
        <v>8000</v>
      </c>
      <c r="F29" s="64">
        <v>13</v>
      </c>
      <c r="G29" s="67">
        <f t="shared" si="0"/>
        <v>104000</v>
      </c>
      <c r="H29" s="50"/>
    </row>
    <row r="30" spans="1:8" s="1" customFormat="1" ht="30" customHeight="1" x14ac:dyDescent="0.2">
      <c r="A30" s="8" t="s">
        <v>36</v>
      </c>
      <c r="B30" s="18" t="s">
        <v>82</v>
      </c>
      <c r="C30" s="14" t="s">
        <v>37</v>
      </c>
      <c r="D30" s="13" t="s">
        <v>9</v>
      </c>
      <c r="E30" s="59">
        <v>11070</v>
      </c>
      <c r="F30" s="64">
        <v>15</v>
      </c>
      <c r="G30" s="67">
        <f t="shared" si="0"/>
        <v>166050</v>
      </c>
      <c r="H30" s="50"/>
    </row>
    <row r="31" spans="1:8" s="1" customFormat="1" ht="30" customHeight="1" x14ac:dyDescent="0.2">
      <c r="A31" s="8" t="s">
        <v>38</v>
      </c>
      <c r="B31" s="18" t="s">
        <v>106</v>
      </c>
      <c r="C31" s="14" t="s">
        <v>105</v>
      </c>
      <c r="D31" s="13" t="s">
        <v>9</v>
      </c>
      <c r="E31" s="59">
        <v>13500</v>
      </c>
      <c r="F31" s="64">
        <v>17</v>
      </c>
      <c r="G31" s="67">
        <f t="shared" si="0"/>
        <v>229500</v>
      </c>
      <c r="H31" s="50"/>
    </row>
    <row r="32" spans="1:8" s="1" customFormat="1" ht="30" customHeight="1" x14ac:dyDescent="0.2">
      <c r="A32" s="38">
        <v>19</v>
      </c>
      <c r="B32" s="20" t="s">
        <v>75</v>
      </c>
      <c r="C32" s="16" t="s">
        <v>110</v>
      </c>
      <c r="D32" s="17" t="s">
        <v>9</v>
      </c>
      <c r="E32" s="62">
        <v>4500</v>
      </c>
      <c r="F32" s="64">
        <v>9.6999999999999993</v>
      </c>
      <c r="G32" s="67">
        <f t="shared" si="0"/>
        <v>43650</v>
      </c>
      <c r="H32" s="51"/>
    </row>
    <row r="33" spans="1:8" s="1" customFormat="1" ht="30" customHeight="1" x14ac:dyDescent="0.2">
      <c r="A33" s="38">
        <v>20</v>
      </c>
      <c r="B33" s="20" t="s">
        <v>98</v>
      </c>
      <c r="C33" s="16" t="s">
        <v>39</v>
      </c>
      <c r="D33" s="15" t="s">
        <v>40</v>
      </c>
      <c r="E33" s="60">
        <v>11</v>
      </c>
      <c r="F33" s="64">
        <v>670</v>
      </c>
      <c r="G33" s="67">
        <f t="shared" si="0"/>
        <v>7370</v>
      </c>
      <c r="H33" s="50"/>
    </row>
    <row r="34" spans="1:8" s="1" customFormat="1" ht="30" customHeight="1" x14ac:dyDescent="0.2">
      <c r="A34" s="38">
        <v>21</v>
      </c>
      <c r="B34" s="18"/>
      <c r="C34" s="14" t="s">
        <v>41</v>
      </c>
      <c r="D34" s="15"/>
      <c r="E34" s="61"/>
      <c r="F34" s="64"/>
      <c r="G34" s="67">
        <f t="shared" si="0"/>
        <v>0</v>
      </c>
      <c r="H34" s="50"/>
    </row>
    <row r="35" spans="1:8" s="1" customFormat="1" ht="30" customHeight="1" x14ac:dyDescent="0.2">
      <c r="A35" s="38" t="s">
        <v>46</v>
      </c>
      <c r="B35" s="18" t="s">
        <v>99</v>
      </c>
      <c r="C35" s="14" t="s">
        <v>42</v>
      </c>
      <c r="D35" s="15" t="s">
        <v>43</v>
      </c>
      <c r="E35" s="59">
        <v>2072</v>
      </c>
      <c r="F35" s="64">
        <v>3</v>
      </c>
      <c r="G35" s="67">
        <f t="shared" si="0"/>
        <v>6216</v>
      </c>
      <c r="H35" s="50"/>
    </row>
    <row r="36" spans="1:8" s="1" customFormat="1" ht="30" customHeight="1" x14ac:dyDescent="0.2">
      <c r="A36" s="38" t="s">
        <v>47</v>
      </c>
      <c r="B36" s="18" t="s">
        <v>100</v>
      </c>
      <c r="C36" s="14" t="s">
        <v>44</v>
      </c>
      <c r="D36" s="15" t="s">
        <v>31</v>
      </c>
      <c r="E36" s="60">
        <v>103.6</v>
      </c>
      <c r="F36" s="64">
        <v>5</v>
      </c>
      <c r="G36" s="67">
        <f t="shared" si="0"/>
        <v>518</v>
      </c>
      <c r="H36" s="50"/>
    </row>
    <row r="37" spans="1:8" s="1" customFormat="1" ht="30" customHeight="1" x14ac:dyDescent="0.2">
      <c r="A37" s="38" t="s">
        <v>48</v>
      </c>
      <c r="B37" s="20" t="s">
        <v>104</v>
      </c>
      <c r="C37" s="16" t="s">
        <v>103</v>
      </c>
      <c r="D37" s="17" t="s">
        <v>40</v>
      </c>
      <c r="E37" s="60">
        <v>12</v>
      </c>
      <c r="F37" s="64">
        <v>270</v>
      </c>
      <c r="G37" s="67">
        <f t="shared" si="0"/>
        <v>3240</v>
      </c>
      <c r="H37" s="50"/>
    </row>
    <row r="38" spans="1:8" s="1" customFormat="1" ht="30" customHeight="1" x14ac:dyDescent="0.2">
      <c r="A38" s="38">
        <v>22</v>
      </c>
      <c r="B38" s="18"/>
      <c r="C38" s="14" t="s">
        <v>45</v>
      </c>
      <c r="D38" s="15"/>
      <c r="E38" s="61"/>
      <c r="F38" s="64"/>
      <c r="G38" s="67">
        <f t="shared" si="0"/>
        <v>0</v>
      </c>
      <c r="H38" s="50"/>
    </row>
    <row r="39" spans="1:8" s="1" customFormat="1" ht="30" customHeight="1" x14ac:dyDescent="0.2">
      <c r="A39" s="38" t="s">
        <v>51</v>
      </c>
      <c r="B39" s="18" t="s">
        <v>99</v>
      </c>
      <c r="C39" s="14" t="s">
        <v>42</v>
      </c>
      <c r="D39" s="15" t="s">
        <v>43</v>
      </c>
      <c r="E39" s="59">
        <v>5002</v>
      </c>
      <c r="F39" s="64">
        <v>3</v>
      </c>
      <c r="G39" s="67">
        <f t="shared" si="0"/>
        <v>15006</v>
      </c>
      <c r="H39" s="50"/>
    </row>
    <row r="40" spans="1:8" s="1" customFormat="1" ht="30" customHeight="1" x14ac:dyDescent="0.2">
      <c r="A40" s="38" t="s">
        <v>53</v>
      </c>
      <c r="B40" s="18" t="s">
        <v>100</v>
      </c>
      <c r="C40" s="14" t="s">
        <v>44</v>
      </c>
      <c r="D40" s="15" t="s">
        <v>31</v>
      </c>
      <c r="E40" s="60">
        <v>83.4</v>
      </c>
      <c r="F40" s="64">
        <v>5</v>
      </c>
      <c r="G40" s="67">
        <f t="shared" si="0"/>
        <v>417</v>
      </c>
      <c r="H40" s="50"/>
    </row>
    <row r="41" spans="1:8" s="1" customFormat="1" ht="30" customHeight="1" x14ac:dyDescent="0.2">
      <c r="A41" s="38" t="s">
        <v>76</v>
      </c>
      <c r="B41" s="20" t="s">
        <v>104</v>
      </c>
      <c r="C41" s="16" t="s">
        <v>103</v>
      </c>
      <c r="D41" s="17" t="s">
        <v>40</v>
      </c>
      <c r="E41" s="60">
        <v>10</v>
      </c>
      <c r="F41" s="64">
        <v>270</v>
      </c>
      <c r="G41" s="67">
        <f t="shared" si="0"/>
        <v>2700</v>
      </c>
      <c r="H41" s="50"/>
    </row>
    <row r="42" spans="1:8" s="1" customFormat="1" ht="30" customHeight="1" x14ac:dyDescent="0.2">
      <c r="A42" s="38" t="s">
        <v>77</v>
      </c>
      <c r="B42" s="18" t="s">
        <v>100</v>
      </c>
      <c r="C42" s="14" t="s">
        <v>49</v>
      </c>
      <c r="D42" s="15" t="s">
        <v>31</v>
      </c>
      <c r="E42" s="60">
        <v>48</v>
      </c>
      <c r="F42" s="64">
        <v>129.91999999999999</v>
      </c>
      <c r="G42" s="67">
        <f t="shared" si="0"/>
        <v>6236.16</v>
      </c>
      <c r="H42" s="50"/>
    </row>
    <row r="43" spans="1:8" s="1" customFormat="1" ht="30" customHeight="1" x14ac:dyDescent="0.2">
      <c r="A43" s="38">
        <v>23</v>
      </c>
      <c r="B43" s="18"/>
      <c r="C43" s="14" t="s">
        <v>50</v>
      </c>
      <c r="D43" s="15"/>
      <c r="E43" s="61"/>
      <c r="F43" s="64"/>
      <c r="G43" s="67">
        <f t="shared" si="0"/>
        <v>0</v>
      </c>
      <c r="H43" s="50"/>
    </row>
    <row r="44" spans="1:8" s="1" customFormat="1" ht="30" customHeight="1" x14ac:dyDescent="0.2">
      <c r="A44" s="38" t="s">
        <v>78</v>
      </c>
      <c r="B44" s="18" t="s">
        <v>102</v>
      </c>
      <c r="C44" s="14" t="s">
        <v>52</v>
      </c>
      <c r="D44" s="15" t="s">
        <v>13</v>
      </c>
      <c r="E44" s="60">
        <v>884</v>
      </c>
      <c r="F44" s="65">
        <v>3.94</v>
      </c>
      <c r="G44" s="67">
        <f t="shared" si="0"/>
        <v>3482.96</v>
      </c>
      <c r="H44" s="50"/>
    </row>
    <row r="45" spans="1:8" s="1" customFormat="1" ht="30" customHeight="1" thickBot="1" x14ac:dyDescent="0.25">
      <c r="A45" s="39" t="s">
        <v>79</v>
      </c>
      <c r="B45" s="23" t="s">
        <v>101</v>
      </c>
      <c r="C45" s="25" t="s">
        <v>54</v>
      </c>
      <c r="D45" s="26" t="s">
        <v>13</v>
      </c>
      <c r="E45" s="60">
        <v>349</v>
      </c>
      <c r="F45" s="65">
        <v>5</v>
      </c>
      <c r="G45" s="68">
        <f t="shared" si="0"/>
        <v>1745</v>
      </c>
      <c r="H45" s="50"/>
    </row>
    <row r="46" spans="1:8" s="1" customFormat="1" ht="30" customHeight="1" thickBot="1" x14ac:dyDescent="0.25">
      <c r="A46" s="30"/>
      <c r="B46" s="31"/>
      <c r="C46" s="32" t="s">
        <v>55</v>
      </c>
      <c r="D46" s="31"/>
      <c r="E46" s="33"/>
      <c r="F46" s="34"/>
      <c r="G46" s="69">
        <f>SUM(G8:G45)</f>
        <v>784055.12</v>
      </c>
      <c r="H46" s="52"/>
    </row>
    <row r="47" spans="1:8" s="1" customFormat="1" ht="30" customHeight="1" thickBot="1" x14ac:dyDescent="0.25">
      <c r="A47" s="40">
        <v>24</v>
      </c>
      <c r="B47" s="27" t="s">
        <v>84</v>
      </c>
      <c r="C47" s="28" t="s">
        <v>56</v>
      </c>
      <c r="D47" s="24" t="s">
        <v>57</v>
      </c>
      <c r="E47" s="29">
        <v>2.5</v>
      </c>
      <c r="F47" s="29"/>
      <c r="G47" s="70">
        <f>G46*E47/100</f>
        <v>19601.378000000001</v>
      </c>
      <c r="H47" s="51"/>
    </row>
    <row r="48" spans="1:8" s="1" customFormat="1" ht="30" customHeight="1" thickBot="1" x14ac:dyDescent="0.25">
      <c r="A48" s="30"/>
      <c r="B48" s="31"/>
      <c r="C48" s="32" t="s">
        <v>58</v>
      </c>
      <c r="D48" s="31"/>
      <c r="E48" s="33"/>
      <c r="F48" s="34"/>
      <c r="G48" s="69">
        <f>SUM(G46,G47)</f>
        <v>803656.49800000002</v>
      </c>
      <c r="H48" s="52"/>
    </row>
    <row r="49" spans="1:8" s="1" customFormat="1" ht="30" customHeight="1" thickBot="1" x14ac:dyDescent="0.25">
      <c r="A49" s="41"/>
      <c r="B49" s="42"/>
      <c r="C49" s="43" t="s">
        <v>59</v>
      </c>
      <c r="D49" s="44" t="s">
        <v>57</v>
      </c>
      <c r="E49" s="45">
        <v>24.17</v>
      </c>
      <c r="F49" s="45"/>
      <c r="G49" s="71">
        <f>G48*E49/100</f>
        <v>194243.7755666</v>
      </c>
      <c r="H49" s="53"/>
    </row>
    <row r="50" spans="1:8" s="1" customFormat="1" ht="30" customHeight="1" thickBot="1" x14ac:dyDescent="0.25">
      <c r="A50" s="9"/>
      <c r="B50" s="10"/>
      <c r="C50" s="11" t="s">
        <v>60</v>
      </c>
      <c r="D50" s="10"/>
      <c r="E50" s="21"/>
      <c r="F50" s="22"/>
      <c r="G50" s="72">
        <f>G48+G49</f>
        <v>997900.27356660005</v>
      </c>
      <c r="H50" s="52"/>
    </row>
    <row r="51" spans="1:8" s="1" customFormat="1" x14ac:dyDescent="0.25">
      <c r="A51" s="2"/>
      <c r="B51" s="2"/>
      <c r="C51" s="2"/>
      <c r="D51" s="2"/>
      <c r="E51" s="2"/>
      <c r="F51" s="2"/>
      <c r="G51" s="2"/>
      <c r="H51" s="46"/>
    </row>
    <row r="52" spans="1:8" s="1" customFormat="1" x14ac:dyDescent="0.25">
      <c r="A52" s="74" t="s">
        <v>61</v>
      </c>
      <c r="B52" s="74"/>
      <c r="C52" s="2"/>
      <c r="D52" s="2"/>
      <c r="E52" s="2"/>
      <c r="F52" s="2"/>
      <c r="G52" s="2"/>
      <c r="H52" s="54"/>
    </row>
    <row r="53" spans="1:8" s="1" customFormat="1" ht="29.25" customHeight="1" x14ac:dyDescent="0.2">
      <c r="A53" s="12" t="s">
        <v>62</v>
      </c>
      <c r="B53" s="73" t="s">
        <v>63</v>
      </c>
      <c r="C53" s="73"/>
      <c r="D53" s="73"/>
      <c r="E53" s="73"/>
      <c r="F53" s="73"/>
      <c r="G53" s="73"/>
      <c r="H53" s="55"/>
    </row>
    <row r="54" spans="1:8" s="1" customFormat="1" ht="29.25" customHeight="1" x14ac:dyDescent="0.2">
      <c r="A54" s="12" t="s">
        <v>64</v>
      </c>
      <c r="B54" s="73" t="s">
        <v>65</v>
      </c>
      <c r="C54" s="73"/>
      <c r="D54" s="73"/>
      <c r="E54" s="73"/>
      <c r="F54" s="73"/>
      <c r="G54" s="73"/>
      <c r="H54" s="55"/>
    </row>
    <row r="55" spans="1:8" s="1" customFormat="1" ht="33" customHeight="1" x14ac:dyDescent="0.2">
      <c r="A55" s="12" t="s">
        <v>66</v>
      </c>
      <c r="B55" s="73" t="s">
        <v>108</v>
      </c>
      <c r="C55" s="73"/>
      <c r="D55" s="73"/>
      <c r="E55" s="73"/>
      <c r="F55" s="73"/>
      <c r="G55" s="73"/>
      <c r="H55" s="55"/>
    </row>
    <row r="56" spans="1:8" s="1" customFormat="1" ht="29.25" customHeight="1" x14ac:dyDescent="0.2">
      <c r="A56" s="12" t="s">
        <v>67</v>
      </c>
      <c r="B56" s="73" t="s">
        <v>68</v>
      </c>
      <c r="C56" s="73"/>
      <c r="D56" s="73"/>
      <c r="E56" s="73"/>
      <c r="F56" s="73"/>
      <c r="G56" s="73"/>
      <c r="H56" s="55"/>
    </row>
    <row r="57" spans="1:8" s="1" customFormat="1" ht="29.25" customHeight="1" x14ac:dyDescent="0.2">
      <c r="A57" s="12" t="s">
        <v>69</v>
      </c>
      <c r="B57" s="73" t="s">
        <v>107</v>
      </c>
      <c r="C57" s="73"/>
      <c r="D57" s="73"/>
      <c r="E57" s="73"/>
      <c r="F57" s="73"/>
      <c r="G57" s="73"/>
      <c r="H57" s="55"/>
    </row>
    <row r="58" spans="1:8" s="1" customFormat="1" ht="29.25" customHeight="1" x14ac:dyDescent="0.2">
      <c r="A58" s="12" t="s">
        <v>70</v>
      </c>
      <c r="B58" s="73" t="s">
        <v>113</v>
      </c>
      <c r="C58" s="73"/>
      <c r="D58" s="73"/>
      <c r="E58" s="73"/>
      <c r="F58" s="73"/>
      <c r="G58" s="73"/>
      <c r="H58" s="55"/>
    </row>
    <row r="59" spans="1:8" s="1" customFormat="1" ht="29.25" customHeight="1" x14ac:dyDescent="0.2">
      <c r="A59" s="12" t="s">
        <v>71</v>
      </c>
      <c r="B59" s="73" t="s">
        <v>114</v>
      </c>
      <c r="C59" s="73"/>
      <c r="D59" s="73"/>
      <c r="E59" s="73"/>
      <c r="F59" s="73"/>
      <c r="G59" s="73"/>
      <c r="H59" s="55"/>
    </row>
    <row r="60" spans="1:8" s="1" customFormat="1" ht="36" customHeight="1" x14ac:dyDescent="0.2">
      <c r="A60" s="12" t="s">
        <v>72</v>
      </c>
      <c r="B60" s="73" t="s">
        <v>73</v>
      </c>
      <c r="C60" s="73"/>
      <c r="D60" s="73"/>
      <c r="E60" s="73"/>
      <c r="F60" s="73"/>
      <c r="G60" s="73"/>
      <c r="H60" s="55"/>
    </row>
    <row r="61" spans="1:8" x14ac:dyDescent="0.25">
      <c r="A61" s="3"/>
    </row>
    <row r="62" spans="1:8" x14ac:dyDescent="0.25">
      <c r="A62" s="4"/>
    </row>
    <row r="63" spans="1:8" x14ac:dyDescent="0.25">
      <c r="A63" s="4"/>
    </row>
    <row r="64" spans="1:8" x14ac:dyDescent="0.25">
      <c r="A64" s="4"/>
    </row>
    <row r="65" spans="1:1" x14ac:dyDescent="0.25">
      <c r="A65" s="4"/>
    </row>
    <row r="66" spans="1:1" x14ac:dyDescent="0.25">
      <c r="A66" s="4"/>
    </row>
  </sheetData>
  <autoFilter ref="A7:H50"/>
  <mergeCells count="21">
    <mergeCell ref="A52:B52"/>
    <mergeCell ref="A1:B2"/>
    <mergeCell ref="C1:G1"/>
    <mergeCell ref="C2:G2"/>
    <mergeCell ref="C3:G3"/>
    <mergeCell ref="A5:A7"/>
    <mergeCell ref="B5:B7"/>
    <mergeCell ref="C5:C7"/>
    <mergeCell ref="D5:D7"/>
    <mergeCell ref="E5:E7"/>
    <mergeCell ref="F5:F7"/>
    <mergeCell ref="G5:G7"/>
    <mergeCell ref="C4:G4"/>
    <mergeCell ref="B53:G53"/>
    <mergeCell ref="B54:G54"/>
    <mergeCell ref="B56:G56"/>
    <mergeCell ref="B60:G60"/>
    <mergeCell ref="B57:G57"/>
    <mergeCell ref="B58:G58"/>
    <mergeCell ref="B59:G59"/>
    <mergeCell ref="B55:G5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rowBreaks count="1" manualBreakCount="1">
    <brk id="33" max="6" man="1"/>
  </rowBreaks>
  <ignoredErrors>
    <ignoredError sqref="G4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4D205F40B8264BA74C14BDEBAF6B72" ma:contentTypeVersion="25" ma:contentTypeDescription="Crie um novo documento." ma:contentTypeScope="" ma:versionID="e2a7afd2f0cc7e90e92628825771a61e">
  <xsd:schema xmlns:xsd="http://www.w3.org/2001/XMLSchema" xmlns:xs="http://www.w3.org/2001/XMLSchema" xmlns:p="http://schemas.microsoft.com/office/2006/metadata/properties" xmlns:ns2="3b065b92-eac6-4c88-bde3-6362dbc223ee" xmlns:ns3="ed72bac1-bfbb-4321-92c6-aa7120c2ef5b" targetNamespace="http://schemas.microsoft.com/office/2006/metadata/properties" ma:root="true" ma:fieldsID="8b87ec4fda9e00e4947325c0a91c7de4" ns2:_="" ns3:_="">
    <xsd:import namespace="3b065b92-eac6-4c88-bde3-6362dbc223ee"/>
    <xsd:import namespace="ed72bac1-bfbb-4321-92c6-aa7120c2ef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LengthInSeconds" minOccurs="0"/>
                <xsd:element ref="ns2:Inseridosistema_x002f_SE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065b92-eac6-4c88-bde3-6362dbc223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16" nillable="true" ma:displayName="Status de liberação" ma:internalName="Status_x0020_de_x0020_libera_x00e7__x00e3_o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6905f465-c0dd-4870-bbe2-ba24a410d0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Inseridosistema_x002f_SEI" ma:index="25" nillable="true" ma:displayName="Inserido sistema/SEI" ma:default="0" ma:format="Dropdown" ma:internalName="Inseridosistema_x002f_SEI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2bac1-bfbb-4321-92c6-aa7120c2ef5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5631222-b072-49fd-adf5-62f43c3229ea}" ma:internalName="TaxCatchAll" ma:showField="CatchAllData" ma:web="ed72bac1-bfbb-4321-92c6-aa7120c2ef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3b065b92-eac6-4c88-bde3-6362dbc223ee" xsi:nil="true"/>
    <SharedWithUsers xmlns="ed72bac1-bfbb-4321-92c6-aa7120c2ef5b">
      <UserInfo>
        <DisplayName/>
        <AccountId xsi:nil="true"/>
        <AccountType/>
      </UserInfo>
    </SharedWithUsers>
    <TaxCatchAll xmlns="ed72bac1-bfbb-4321-92c6-aa7120c2ef5b" xsi:nil="true"/>
    <lcf76f155ced4ddcb4097134ff3c332f xmlns="3b065b92-eac6-4c88-bde3-6362dbc223ee">
      <Terms xmlns="http://schemas.microsoft.com/office/infopath/2007/PartnerControls"/>
    </lcf76f155ced4ddcb4097134ff3c332f>
    <Inseridosistema_x002f_SEI xmlns="3b065b92-eac6-4c88-bde3-6362dbc223ee">false</Inseridosistema_x002f_SEI>
  </documentManagement>
</p:properties>
</file>

<file path=customXml/itemProps1.xml><?xml version="1.0" encoding="utf-8"?>
<ds:datastoreItem xmlns:ds="http://schemas.openxmlformats.org/officeDocument/2006/customXml" ds:itemID="{FE5693D1-FC81-4521-A812-05982DBC0B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E08489-D4DA-4693-B2CF-7C78475AF4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065b92-eac6-4c88-bde3-6362dbc223ee"/>
    <ds:schemaRef ds:uri="ed72bac1-bfbb-4321-92c6-aa7120c2ef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02E6C3-CFCE-4469-B7D4-8E2C6FE8C523}">
  <ds:schemaRefs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ed72bac1-bfbb-4321-92c6-aa7120c2ef5b"/>
    <ds:schemaRef ds:uri="http://purl.org/dc/dcmitype/"/>
    <ds:schemaRef ds:uri="http://schemas.microsoft.com/office/2006/metadata/properties"/>
    <ds:schemaRef ds:uri="http://schemas.microsoft.com/office/infopath/2007/PartnerControls"/>
    <ds:schemaRef ds:uri="3b065b92-eac6-4c88-bde3-6362dbc223e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Planilha LT2</vt:lpstr>
      <vt:lpstr>'Modelo Planilha LT2'!Area_de_impressao</vt:lpstr>
      <vt:lpstr>'Modelo Planilha LT2'!Titulos_de_impressao</vt:lpstr>
    </vt:vector>
  </TitlesOfParts>
  <Manager/>
  <Company>Ministério Público do Estado de Minas Gerais - MPMG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Teixeira Diniz Andrade</dc:creator>
  <cp:keywords/>
  <dc:description/>
  <cp:lastModifiedBy>LILIAN DE CAMPOS MENDES</cp:lastModifiedBy>
  <cp:revision/>
  <cp:lastPrinted>2022-08-31T14:37:44Z</cp:lastPrinted>
  <dcterms:created xsi:type="dcterms:W3CDTF">2018-05-10T13:41:49Z</dcterms:created>
  <dcterms:modified xsi:type="dcterms:W3CDTF">2023-03-21T20:48:22Z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0x010100234D205F40B8264BA74C14BDEBAF6B72</vt:lpwstr>
  </property>
  <property fmtid="{D5CDD505-2E9C-101B-9397-08002B2CF9AE}" pid="3" name="Order">
    <vt:r8>3170200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MediaServiceImageTags">
    <vt:lpwstr/>
  </property>
</Properties>
</file>